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hammednateqi/Documents/Elevkompagniet/"/>
    </mc:Choice>
  </mc:AlternateContent>
  <xr:revisionPtr revIDLastSave="0" documentId="8_{E724F08B-82BE-7F42-B17F-49B27B10618F}" xr6:coauthVersionLast="47" xr6:coauthVersionMax="47" xr10:uidLastSave="{00000000-0000-0000-0000-000000000000}"/>
  <bookViews>
    <workbookView xWindow="0" yWindow="760" windowWidth="30240" windowHeight="17460" xr2:uid="{E31630F0-59A2-DF44-9728-E75BA7CC51EA}"/>
  </bookViews>
  <sheets>
    <sheet name="Bestillingsark" sheetId="3" r:id="rId1"/>
  </sheets>
  <definedNames>
    <definedName name="_xlnm.Print_Area" localSheetId="0">Bestillingsark!$A$1:$I$54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17" i="3"/>
  <c r="J16" i="3"/>
  <c r="J15" i="3"/>
  <c r="J55" i="3" l="1"/>
</calcChain>
</file>

<file path=xl/sharedStrings.xml><?xml version="1.0" encoding="utf-8"?>
<sst xmlns="http://schemas.openxmlformats.org/spreadsheetml/2006/main" count="86" uniqueCount="57">
  <si>
    <t>Skolelogo (ja/nej):</t>
  </si>
  <si>
    <t>Trykfarve:</t>
  </si>
  <si>
    <t>Priser</t>
  </si>
  <si>
    <t>Forskellig trykfarve</t>
  </si>
  <si>
    <t>Ja</t>
  </si>
  <si>
    <t>Nej</t>
  </si>
  <si>
    <t>Trykfarve</t>
  </si>
  <si>
    <t>Hvid</t>
  </si>
  <si>
    <t>Sort</t>
  </si>
  <si>
    <t>Hvid på mørke trøjer, sort på lyse trøjer</t>
  </si>
  <si>
    <t>Rygtryk i A3</t>
  </si>
  <si>
    <t>Efterbehandling af rygtryk</t>
  </si>
  <si>
    <t>Tilkøb</t>
  </si>
  <si>
    <t>Navnetryk</t>
  </si>
  <si>
    <t>Trøjemodel</t>
  </si>
  <si>
    <t>Størrelse</t>
  </si>
  <si>
    <t>Trøjefarve</t>
  </si>
  <si>
    <t>Buksestørrelse</t>
  </si>
  <si>
    <t>Buksefarve</t>
  </si>
  <si>
    <t>Samlet pris</t>
  </si>
  <si>
    <t>pris</t>
  </si>
  <si>
    <t>kommer hvid tryk på mørke trøjer</t>
  </si>
  <si>
    <t>og sort tryk på lyse trøjer</t>
  </si>
  <si>
    <t>Trøjemodeller</t>
  </si>
  <si>
    <t>Standard sweatshirt</t>
  </si>
  <si>
    <t>Standard hoodie</t>
  </si>
  <si>
    <t>Standard zip hoodie</t>
  </si>
  <si>
    <t>Premium sweatshirt</t>
  </si>
  <si>
    <t>Premium hoodie</t>
  </si>
  <si>
    <t>Premium zip hoodie</t>
  </si>
  <si>
    <t>Exclusive T-shirt</t>
  </si>
  <si>
    <t>Exclusive sweatshirt</t>
  </si>
  <si>
    <t>Exclusive hoodie</t>
  </si>
  <si>
    <t>Exclusive zip hoodie</t>
  </si>
  <si>
    <t>Exclusive sweatpants</t>
  </si>
  <si>
    <t>Pris</t>
  </si>
  <si>
    <t>Rygtryk størrelse</t>
  </si>
  <si>
    <t>A4</t>
  </si>
  <si>
    <t>A3</t>
  </si>
  <si>
    <t>40 kr. pr. stk</t>
  </si>
  <si>
    <t>20 kr. pr. stk</t>
  </si>
  <si>
    <t xml:space="preserve">Nr. </t>
  </si>
  <si>
    <t>Total</t>
  </si>
  <si>
    <t>Forskellig trykfarve*</t>
  </si>
  <si>
    <t xml:space="preserve">*Forskellig trykfarve vil sige at der </t>
  </si>
  <si>
    <t>Gymnasium og klasse:</t>
  </si>
  <si>
    <t>Rygtryk størrelse:</t>
  </si>
  <si>
    <t>Efterbehandling af tryk:</t>
  </si>
  <si>
    <t>Trøjemodeller (RP)</t>
  </si>
  <si>
    <t>Buksetyper</t>
  </si>
  <si>
    <t>Standard sweatpants baggy</t>
  </si>
  <si>
    <t>Buksetype</t>
  </si>
  <si>
    <t>Repræsentanter bedes udfylde deres trøjer i de 2 øverste felter.</t>
  </si>
  <si>
    <t>Eventuelle bemærkninger til ordren</t>
  </si>
  <si>
    <t>95 kr. pr. stk</t>
  </si>
  <si>
    <t>Design af klassens rygtryk</t>
  </si>
  <si>
    <t>Design af klassens rygtryk: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</si>
</sst>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20">
    <font>
      <sz val="12"/>
      <color theme="1"/>
      <name val="Aptos Narrow"/>
      <family val="2"/>
      <scheme val="minor"/>
    </font>
    <font>
      <b/>
      <sz val="16"/>
      <color theme="1"/>
      <name val="Aptos Narrow (Tekst)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i/>
      <sz val="14"/>
      <color theme="1"/>
      <name val="Aptos Narrow"/>
      <scheme val="minor"/>
    </font>
    <font>
      <i/>
      <sz val="14"/>
      <color theme="1"/>
      <name val="Aptos Narrow"/>
      <scheme val="minor"/>
    </font>
    <font>
      <b/>
      <sz val="14"/>
      <color theme="1"/>
      <name val="Aptos Narrow (Tekst)"/>
    </font>
    <font>
      <sz val="16"/>
      <color theme="1"/>
      <name val="Aptos Narrow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family val="2"/>
      <scheme val="minor"/>
    </font>
    <font>
      <sz val="16"/>
      <color theme="1"/>
      <name val="DrukText-Medium"/>
    </font>
    <font>
      <b/>
      <sz val="16"/>
      <color theme="1"/>
      <name val="Aptos Narrow"/>
      <family val="2"/>
      <scheme val="minor"/>
    </font>
    <font>
      <sz val="16"/>
      <color theme="1"/>
      <name val="Felix Titling"/>
    </font>
    <font>
      <sz val="16"/>
      <color theme="1"/>
      <name val="Aptos Narrow"/>
    </font>
    <font>
      <sz val="16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b/>
      <i/>
      <sz val="18"/>
      <color theme="1"/>
      <name val="Aptos Narrow"/>
      <scheme val="minor"/>
    </font>
    <font>
      <b/>
      <sz val="12"/>
      <color theme="1"/>
      <name val="Aptos Narrow"/>
      <scheme val="minor"/>
    </font>
    <font>
      <sz val="18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8" fillId="0" borderId="0" xfId="0" applyNumberFormat="1" applyFont="1"/>
    <xf numFmtId="164" fontId="9" fillId="0" borderId="1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6" fillId="0" borderId="2" xfId="0" applyFont="1" applyBorder="1"/>
    <xf numFmtId="0" fontId="4" fillId="3" borderId="0" xfId="0" applyFont="1" applyFill="1"/>
    <xf numFmtId="0" fontId="12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9" fillId="2" borderId="0" xfId="0" applyFont="1" applyFill="1" applyAlignment="1" applyProtection="1">
      <alignment horizontal="center" vertical="top"/>
      <protection locked="0"/>
    </xf>
  </cellXfs>
  <cellStyles count="1">
    <cellStyle name="Normal" xfId="0" builtinId="0"/>
  </cellStyles>
  <dxfs count="52"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</font>
      <protection locked="1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numFmt numFmtId="164" formatCode="#,##0.00\ &quot;kr.&quot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Felix Titling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Felix Titling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DrukText-Medium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Aptos Narrow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333352</xdr:colOff>
      <xdr:row>0</xdr:row>
      <xdr:rowOff>131824</xdr:rowOff>
    </xdr:from>
    <xdr:to>
      <xdr:col>3</xdr:col>
      <xdr:colOff>1869822</xdr:colOff>
      <xdr:row>3</xdr:row>
      <xdr:rowOff>152399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A035E225-CE89-CA48-A31A-BF1209104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952" y="131824"/>
          <a:ext cx="3974870" cy="7148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609C5AD-4077-E34C-9965-5C757A316155}" name="Tabel215" displayName="Tabel215" ref="L14:M19" totalsRowShown="0" headerRowDxfId="51" dataDxfId="50">
  <autoFilter ref="L14:M19" xr:uid="{B609C5AD-4077-E34C-9965-5C757A316155}">
    <filterColumn colId="0" hiddenButton="1"/>
    <filterColumn colId="1" hiddenButton="1"/>
  </autoFilter>
  <tableColumns count="2">
    <tableColumn id="1" xr3:uid="{C4EBEA35-F446-5C4E-92AC-1A381AE97A29}" name="Tilkøb" dataDxfId="49"/>
    <tableColumn id="2" xr3:uid="{13884E72-235B-B549-84C1-D882FF5CEBD9}" name="Priser" dataDxfId="4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D7B705A-629E-5540-BE7B-F7464EA2E60C}" name="Tabel15" displayName="Tabel15" ref="B14:J54" totalsRowShown="0" headerRowDxfId="47" dataDxfId="46" totalsRowDxfId="45">
  <tableColumns count="9">
    <tableColumn id="1" xr3:uid="{F3F4C9DF-FC4E-9546-9F0B-346816E6CB84}" name="Nr. " dataDxfId="44" totalsRowDxfId="43"/>
    <tableColumn id="2" xr3:uid="{67427E46-340D-4742-8F0E-1F5C8250162D}" name="Navnetryk" dataDxfId="42" totalsRowDxfId="41"/>
    <tableColumn id="9" xr3:uid="{30D6887C-7DA6-8F4D-9A6A-EEB8B487D165}" name="Trøjemodel" dataDxfId="40" totalsRowDxfId="39"/>
    <tableColumn id="4" xr3:uid="{35F6D4A5-0028-9849-BA33-B442F91EABDE}" name="Størrelse" dataDxfId="38" totalsRowDxfId="37"/>
    <tableColumn id="5" xr3:uid="{7FAA5F2F-3E6B-F548-AB45-634E5054A455}" name="Trøjefarve" dataDxfId="36" totalsRowDxfId="35"/>
    <tableColumn id="3" xr3:uid="{A15DFD94-9DF5-4646-83CC-8AFACDDD359C}" name="Buksetype" dataDxfId="34" totalsRowDxfId="33"/>
    <tableColumn id="6" xr3:uid="{F1B2E185-205F-6042-A11E-3698B96182AC}" name="Buksestørrelse" dataDxfId="32" totalsRowDxfId="31"/>
    <tableColumn id="7" xr3:uid="{50E00FF3-4756-B14A-AB8E-DCA51F964AB8}" name="Buksefarve" dataDxfId="30" totalsRowDxfId="29"/>
    <tableColumn id="8" xr3:uid="{40368DE8-3CB0-3041-90C1-007255FB8681}" name="Samlet pris" dataDxfId="28">
      <calculatedColumnFormula>IFERROR(VLOOKUP(D15,Tabel84[],2,FALSE) + IF($E$7="Hvid på mørke trøjer, sort på lyse trøjer (+15 kr. pr. stk)",15,0) + IF(H15&lt;&gt;"",245,0) + IF($E$8="A3 (+40 kr. pr. stk)",40,0) + IF($E$9="Ja (20 kr. pr. stk)",20,0), 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7DA45A-3514-1041-AC7B-CA08CC7E1DE5}" name="Tabel272" displayName="Tabel272" ref="CH5:CI10" totalsRowShown="0" headerRowDxfId="27" dataDxfId="26">
  <autoFilter ref="CH5:CI10" xr:uid="{C57DA45A-3514-1041-AC7B-CA08CC7E1DE5}">
    <filterColumn colId="0" hiddenButton="1"/>
    <filterColumn colId="1" hiddenButton="1"/>
  </autoFilter>
  <tableColumns count="2">
    <tableColumn id="1" xr3:uid="{1092961C-49CA-4B40-BEA5-52B5213CCAE1}" name="Tilkøb" dataDxfId="25"/>
    <tableColumn id="2" xr3:uid="{B51B2CFD-E195-E54A-B319-3426D4D66073}" name="Priser" dataDxfId="2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E4C68D-33DF-1540-BCA6-97048E7AA238}" name="Tabel4683" displayName="Tabel4683" ref="CH20:CI23" totalsRowShown="0" headerRowDxfId="23" dataDxfId="22">
  <autoFilter ref="CH20:CI23" xr:uid="{4EE4C68D-33DF-1540-BCA6-97048E7AA238}">
    <filterColumn colId="0" hiddenButton="1"/>
    <filterColumn colId="1" hiddenButton="1"/>
  </autoFilter>
  <tableColumns count="2">
    <tableColumn id="1" xr3:uid="{6E4E849D-A741-F94B-B17F-3EE51C88C4C8}" name="Trykfarve" dataDxfId="21"/>
    <tableColumn id="2" xr3:uid="{79415D7A-CDB9-4B4B-A337-63ABDBC2F37D}" name="pris" dataDxfId="20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C5FF95-E6F4-6E42-ADD2-487A21F520B7}" name="Tabel84" displayName="Tabel84" ref="CH25:CI35" totalsRowShown="0" headerRowDxfId="19" dataDxfId="18">
  <autoFilter ref="CH25:CI35" xr:uid="{5DC5FF95-E6F4-6E42-ADD2-487A21F520B7}">
    <filterColumn colId="0" hiddenButton="1"/>
    <filterColumn colId="1" hiddenButton="1"/>
  </autoFilter>
  <tableColumns count="2">
    <tableColumn id="1" xr3:uid="{E66BCA55-AD02-CF4E-8FF5-C61BAD826B88}" name="Trøjemodeller" dataDxfId="17"/>
    <tableColumn id="2" xr3:uid="{788A4CC1-DE35-FD4D-9B13-48A23E7434C7}" name="Pris" dataDxfId="1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455EF5-4B49-8C4B-8A1D-EFD6B45F2878}" name="Tabel468105" displayName="Tabel468105" ref="CH12:CI14" totalsRowShown="0" headerRowDxfId="15" dataDxfId="14">
  <autoFilter ref="CH12:CI14" xr:uid="{3F455EF5-4B49-8C4B-8A1D-EFD6B45F2878}">
    <filterColumn colId="0" hiddenButton="1"/>
    <filterColumn colId="1" hiddenButton="1"/>
  </autoFilter>
  <tableColumns count="2">
    <tableColumn id="1" xr3:uid="{3E2B195F-4F79-9645-BEA7-14DE05743DCE}" name="Rygtryk størrelse" dataDxfId="13"/>
    <tableColumn id="2" xr3:uid="{DDD49416-5EF1-484B-A47A-553FAD10A668}" name="pris" dataDxfId="1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3C2402-1D45-094A-AB7D-C16FC3BC8380}" name="Tabel468136" displayName="Tabel468136" ref="CH16:CI18" totalsRowShown="0" headerRowDxfId="11" dataDxfId="10">
  <autoFilter ref="CH16:CI18" xr:uid="{673C2402-1D45-094A-AB7D-C16FC3BC8380}">
    <filterColumn colId="0" hiddenButton="1"/>
    <filterColumn colId="1" hiddenButton="1"/>
  </autoFilter>
  <tableColumns count="2">
    <tableColumn id="1" xr3:uid="{D6F166A6-0676-2B4A-B4A1-6839538E580C}" name="Efterbehandling af rygtryk" dataDxfId="9"/>
    <tableColumn id="2" xr3:uid="{618F1A69-32B0-0441-8A69-4695EF1FF161}" name="pris" dataDxfId="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CB6AFFB-DF77-6846-B0B0-F2693144FCD0}" name="Tabel847" displayName="Tabel847" ref="CH37:CI47" totalsRowShown="0" headerRowDxfId="7" dataDxfId="6">
  <autoFilter ref="CH37:CI47" xr:uid="{ACB6AFFB-DF77-6846-B0B0-F2693144FCD0}">
    <filterColumn colId="0" hiddenButton="1"/>
    <filterColumn colId="1" hiddenButton="1"/>
  </autoFilter>
  <tableColumns count="2">
    <tableColumn id="1" xr3:uid="{459371E0-B2E2-1343-87D3-06848E70EA4E}" name="Trøjemodeller (RP)" dataDxfId="5"/>
    <tableColumn id="2" xr3:uid="{4CD528B4-2E44-BA42-A0FA-685B312D3AAC}" name="Pris" dataDxfId="4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BDFEDA-E764-DF41-8D60-D9951A19A1FA}" name="Tabel4681368" displayName="Tabel4681368" ref="CH53:CI55" totalsRowShown="0" headerRowDxfId="3" dataDxfId="2">
  <autoFilter ref="CH53:CI55" xr:uid="{78BDFEDA-E764-DF41-8D60-D9951A19A1FA}"/>
  <tableColumns count="2">
    <tableColumn id="1" xr3:uid="{D19AC430-ABF8-A644-A503-F98BD7C2573F}" name="Design af klassens rygtryk" dataDxfId="1"/>
    <tableColumn id="2" xr3:uid="{946EE304-C711-6748-818F-701BC3497303}" name="pri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4D0A-9D7C-4445-9481-4D3155A3027E}">
  <sheetPr>
    <pageSetUpPr fitToPage="1"/>
  </sheetPr>
  <dimension ref="B3:CI56"/>
  <sheetViews>
    <sheetView showGridLines="0" tabSelected="1" zoomScale="75" zoomScaleNormal="75" workbookViewId="0">
      <selection activeCell="G21" sqref="G21"/>
    </sheetView>
  </sheetViews>
  <sheetFormatPr baseColWidth="10" defaultRowHeight="16"/>
  <cols>
    <col min="1" max="1" width="1.33203125" style="2" customWidth="1"/>
    <col min="2" max="2" width="5.83203125" style="1" bestFit="1" customWidth="1"/>
    <col min="3" max="4" width="26.1640625" style="2" customWidth="1"/>
    <col min="5" max="5" width="10.6640625" style="2" customWidth="1"/>
    <col min="6" max="6" width="17.6640625" style="2" customWidth="1"/>
    <col min="7" max="7" width="32.33203125" style="2" customWidth="1"/>
    <col min="8" max="8" width="18.5" style="2" customWidth="1"/>
    <col min="9" max="9" width="13.1640625" style="2" customWidth="1"/>
    <col min="10" max="10" width="18" style="2" customWidth="1"/>
    <col min="11" max="11" width="7" style="2" customWidth="1"/>
    <col min="12" max="12" width="30.6640625" style="2" customWidth="1"/>
    <col min="13" max="13" width="15.5" style="2" customWidth="1"/>
    <col min="14" max="28" width="10.83203125" style="2"/>
    <col min="29" max="29" width="37.6640625" style="2" bestFit="1" customWidth="1"/>
    <col min="30" max="30" width="9.5" style="2" bestFit="1" customWidth="1"/>
    <col min="31" max="53" width="10.83203125" style="2"/>
    <col min="54" max="55" width="10.83203125" style="2" customWidth="1"/>
    <col min="56" max="85" width="10.83203125" style="2"/>
    <col min="86" max="86" width="38.83203125" style="2" bestFit="1" customWidth="1"/>
    <col min="87" max="87" width="7.1640625" style="2" bestFit="1" customWidth="1"/>
    <col min="88" max="16384" width="10.83203125" style="2"/>
  </cols>
  <sheetData>
    <row r="3" spans="2:87" ht="22">
      <c r="L3" s="3"/>
      <c r="CH3" s="23" t="s">
        <v>2</v>
      </c>
      <c r="CI3" s="11"/>
    </row>
    <row r="4" spans="2:87" ht="19">
      <c r="K4" s="28" t="s">
        <v>53</v>
      </c>
      <c r="L4" s="28"/>
      <c r="M4" s="28"/>
      <c r="N4" s="28"/>
      <c r="CH4" s="11"/>
      <c r="CI4" s="11"/>
    </row>
    <row r="5" spans="2:87" ht="19">
      <c r="C5" s="20" t="s">
        <v>45</v>
      </c>
      <c r="D5" s="20"/>
      <c r="E5" s="29"/>
      <c r="F5" s="29"/>
      <c r="G5" s="29"/>
      <c r="H5" s="29"/>
      <c r="I5" s="29"/>
      <c r="K5" s="30"/>
      <c r="L5" s="30"/>
      <c r="M5" s="30"/>
      <c r="CH5" s="11" t="s">
        <v>12</v>
      </c>
      <c r="CI5" s="11" t="s">
        <v>2</v>
      </c>
    </row>
    <row r="6" spans="2:87" ht="19">
      <c r="C6" s="20" t="s">
        <v>0</v>
      </c>
      <c r="D6" s="20"/>
      <c r="E6" s="29"/>
      <c r="F6" s="29"/>
      <c r="G6" s="29"/>
      <c r="H6" s="29"/>
      <c r="I6" s="29"/>
      <c r="K6" s="30"/>
      <c r="L6" s="30"/>
      <c r="M6" s="30"/>
      <c r="CH6" s="11" t="s">
        <v>13</v>
      </c>
      <c r="CI6" s="11">
        <v>40</v>
      </c>
    </row>
    <row r="7" spans="2:87" ht="19">
      <c r="C7" s="20" t="s">
        <v>1</v>
      </c>
      <c r="D7" s="20"/>
      <c r="E7" s="29"/>
      <c r="F7" s="29"/>
      <c r="G7" s="29"/>
      <c r="H7" s="29"/>
      <c r="I7" s="29"/>
      <c r="K7" s="30"/>
      <c r="L7" s="30"/>
      <c r="M7" s="30"/>
      <c r="CH7" s="11" t="s">
        <v>10</v>
      </c>
      <c r="CI7" s="11">
        <v>40</v>
      </c>
    </row>
    <row r="8" spans="2:87" ht="19">
      <c r="C8" s="20" t="s">
        <v>46</v>
      </c>
      <c r="D8" s="20"/>
      <c r="E8" s="29"/>
      <c r="F8" s="29"/>
      <c r="G8" s="29"/>
      <c r="H8" s="29"/>
      <c r="I8" s="29"/>
      <c r="K8" s="30"/>
      <c r="L8" s="30"/>
      <c r="M8" s="30"/>
      <c r="CH8" s="11" t="s">
        <v>11</v>
      </c>
      <c r="CI8" s="11">
        <v>20</v>
      </c>
    </row>
    <row r="9" spans="2:87" ht="19">
      <c r="C9" s="20" t="s">
        <v>47</v>
      </c>
      <c r="D9" s="20"/>
      <c r="E9" s="29"/>
      <c r="F9" s="29"/>
      <c r="G9" s="29"/>
      <c r="H9" s="29"/>
      <c r="I9" s="29"/>
      <c r="K9" s="30"/>
      <c r="L9" s="30"/>
      <c r="M9" s="30"/>
      <c r="CH9" s="11" t="s">
        <v>3</v>
      </c>
      <c r="CI9" s="11">
        <v>20</v>
      </c>
    </row>
    <row r="10" spans="2:87" ht="19">
      <c r="C10" s="20" t="s">
        <v>56</v>
      </c>
      <c r="E10" s="29"/>
      <c r="F10" s="29"/>
      <c r="G10" s="29"/>
      <c r="H10" s="29"/>
      <c r="I10" s="29"/>
      <c r="K10" s="30"/>
      <c r="L10" s="30"/>
      <c r="M10" s="30"/>
      <c r="CH10" s="11" t="s">
        <v>55</v>
      </c>
      <c r="CI10" s="12">
        <v>95</v>
      </c>
    </row>
    <row r="11" spans="2:87" ht="19">
      <c r="CH11" s="11"/>
      <c r="CI11" s="11"/>
    </row>
    <row r="12" spans="2:87" ht="24">
      <c r="C12" s="27" t="s">
        <v>52</v>
      </c>
      <c r="D12" s="21"/>
      <c r="E12" s="20"/>
      <c r="F12" s="20"/>
      <c r="G12" s="20"/>
      <c r="CH12" s="11" t="s">
        <v>36</v>
      </c>
      <c r="CI12" s="11" t="s">
        <v>20</v>
      </c>
    </row>
    <row r="13" spans="2:87" ht="19">
      <c r="CH13" s="11" t="s">
        <v>37</v>
      </c>
      <c r="CI13" s="11">
        <v>0</v>
      </c>
    </row>
    <row r="14" spans="2:87" ht="22">
      <c r="B14" s="16" t="s">
        <v>41</v>
      </c>
      <c r="C14" s="17" t="s">
        <v>13</v>
      </c>
      <c r="D14" s="18" t="s">
        <v>14</v>
      </c>
      <c r="E14" s="19" t="s">
        <v>15</v>
      </c>
      <c r="F14" s="19" t="s">
        <v>16</v>
      </c>
      <c r="G14" s="26" t="s">
        <v>51</v>
      </c>
      <c r="H14" s="26" t="s">
        <v>17</v>
      </c>
      <c r="I14" s="19" t="s">
        <v>18</v>
      </c>
      <c r="J14" s="13" t="s">
        <v>19</v>
      </c>
      <c r="L14" s="11" t="s">
        <v>12</v>
      </c>
      <c r="M14" s="11" t="s">
        <v>2</v>
      </c>
      <c r="CH14" s="11" t="s">
        <v>38</v>
      </c>
      <c r="CI14" s="11">
        <v>40</v>
      </c>
    </row>
    <row r="15" spans="2:87" ht="23">
      <c r="B15" s="16">
        <v>1</v>
      </c>
      <c r="C15" s="6"/>
      <c r="D15" s="9"/>
      <c r="E15" s="7"/>
      <c r="F15" s="8"/>
      <c r="G15" s="8"/>
      <c r="H15" s="7"/>
      <c r="I15" s="4"/>
      <c r="J15" s="14" t="str">
        <f>IF(AND(ISBLANK(D15), ISBLANK(G15)), "",
   IFERROR(
       IF(ISBLANK(D15), 0, VLOOKUP(D15, Tabel847[], 2, FALSE)) +
       IF(ISBLANK(G15), 0, IF(G15="Standard sweatpants baggy", 195, IF(G15="Exclusive sweatpants", 245, 0))) +
       IF($E$10="Ja", 95, 0),
       ""
   )
)</f>
        <v/>
      </c>
      <c r="L15" s="11" t="s">
        <v>13</v>
      </c>
      <c r="M15" s="12" t="s">
        <v>39</v>
      </c>
      <c r="CH15" s="11"/>
      <c r="CI15" s="11"/>
    </row>
    <row r="16" spans="2:87" ht="23">
      <c r="B16" s="16">
        <v>2</v>
      </c>
      <c r="C16" s="6"/>
      <c r="D16" s="9"/>
      <c r="E16" s="7"/>
      <c r="F16" s="5"/>
      <c r="G16" s="8"/>
      <c r="H16" s="7"/>
      <c r="I16" s="5"/>
      <c r="J16" s="14" t="str">
        <f>IF(AND(ISBLANK(D16), ISBLANK(G16)), "",
   IFERROR(
       IF(ISBLANK(D16), 0, VLOOKUP(D16, Tabel847[], 2, FALSE)) +
       IF(ISBLANK(G16), 0, IF(G16="Standard sweatpants baggy", 195, IF(G16="Exclusive sweatpants", 245, 0))) +
       IF($E$10="Ja", 95, 0),
       ""
   )
)</f>
        <v/>
      </c>
      <c r="L16" s="11" t="s">
        <v>10</v>
      </c>
      <c r="M16" s="12" t="s">
        <v>39</v>
      </c>
      <c r="CH16" s="11" t="s">
        <v>11</v>
      </c>
      <c r="CI16" s="11" t="s">
        <v>20</v>
      </c>
    </row>
    <row r="17" spans="2:87" ht="23">
      <c r="B17" s="16">
        <v>3</v>
      </c>
      <c r="C17" s="6"/>
      <c r="D17" s="9"/>
      <c r="E17" s="7"/>
      <c r="F17" s="5"/>
      <c r="G17" s="8"/>
      <c r="H17" s="7"/>
      <c r="I17" s="5"/>
      <c r="J17" s="14" t="str">
        <f>IF(AND(ISBLANK(D17), ISBLANK(G17)), "",
   IFERROR(
       IF(ISBLANK(D17), 0, VLOOKUP(D17, Tabel84[], 2, FALSE)) +
       IF($E$7="Hvid på mørke trøjer, sort på lyse trøjer", 20, 0) +
       IF($E$8="A3", 40, 0) +
       IF($E$9="Ja", 20, 0) +
       IF(C17&lt;&gt;"", 40, 0) +
       IF(G17="Standard sweatpants baggy", 195, IF(G17="Exclusive sweatpants", 245, 0)) +
       IF(E10="Ja", 95, 0),
       ""
   )
)</f>
        <v/>
      </c>
      <c r="L17" s="11" t="s">
        <v>11</v>
      </c>
      <c r="M17" s="12" t="s">
        <v>40</v>
      </c>
      <c r="CH17" s="11" t="s">
        <v>4</v>
      </c>
      <c r="CI17" s="11">
        <v>20</v>
      </c>
    </row>
    <row r="18" spans="2:87" ht="23">
      <c r="B18" s="16">
        <v>4</v>
      </c>
      <c r="C18" s="6"/>
      <c r="D18" s="9"/>
      <c r="E18" s="7"/>
      <c r="F18" s="5"/>
      <c r="G18" s="8"/>
      <c r="H18" s="7"/>
      <c r="I18" s="5"/>
      <c r="J18" s="14" t="str">
        <f>IF(AND(ISBLANK(D18), ISBLANK(G18)), "",
   IFERROR(
       IF(ISBLANK(D18), 0, VLOOKUP(D18, Tabel84[], 2, FALSE)) +
       IF($E$7="Hvid på mørke trøjer, sort på lyse trøjer", 20, 0) +
       IF($E$8="A3", 40, 0) +
       IF($E$9="Ja", 20, 0) +
       IF(C18&lt;&gt;"", 40, 0) +
       IF(G18="Standard sweatpants baggy", 195, IF(G18="Exclusive sweatpants", 245, 0)) +
       IF(E11="Ja", 95, 0),
       ""
   )
)</f>
        <v/>
      </c>
      <c r="L18" s="11" t="s">
        <v>43</v>
      </c>
      <c r="M18" s="12" t="s">
        <v>40</v>
      </c>
      <c r="CH18" s="11" t="s">
        <v>5</v>
      </c>
      <c r="CI18" s="11">
        <v>0</v>
      </c>
    </row>
    <row r="19" spans="2:87" ht="23">
      <c r="B19" s="16">
        <v>5</v>
      </c>
      <c r="C19" s="6"/>
      <c r="D19" s="9"/>
      <c r="E19" s="7"/>
      <c r="F19" s="5"/>
      <c r="G19" s="8"/>
      <c r="H19" s="7"/>
      <c r="I19" s="5"/>
      <c r="J19" s="14" t="str">
        <f>IF(AND(ISBLANK(D19), ISBLANK(G19)), "",
   IFERROR(
       IF(ISBLANK(D19), 0, VLOOKUP(D19, Tabel84[], 2, FALSE)) +
       IF($E$7="Hvid på mørke trøjer, sort på lyse trøjer", 20, 0) +
       IF($E$8="A3", 40, 0) +
       IF($E$9="Ja", 20, 0) +
       IF(C19&lt;&gt;"", 40, 0) +
       IF(G19="Standard sweatpants baggy", 195, IF(G19="Exclusive sweatpants", 245, 0)) +
       IF(E12="Ja", 95, 0),
       ""
   )
)</f>
        <v/>
      </c>
      <c r="L19" s="11" t="s">
        <v>55</v>
      </c>
      <c r="M19" s="12" t="s">
        <v>54</v>
      </c>
      <c r="CH19" s="11"/>
      <c r="CI19" s="11"/>
    </row>
    <row r="20" spans="2:87" ht="23">
      <c r="B20" s="16">
        <v>6</v>
      </c>
      <c r="C20" s="6"/>
      <c r="D20" s="9"/>
      <c r="E20" s="7"/>
      <c r="F20" s="4"/>
      <c r="G20" s="8"/>
      <c r="H20" s="7"/>
      <c r="I20" s="4"/>
      <c r="J20" s="14" t="str">
        <f>IF(AND(ISBLANK(D20), ISBLANK(G20)), "",
   IFERROR(
       IF(ISBLANK(D20), 0, VLOOKUP(D20, Tabel84[], 2, FALSE)) +
       IF($E$7="Hvid på mørke trøjer, sort på lyse trøjer", 20, 0) +
       IF($E$8="A3", 40, 0) +
       IF($E$9="Ja", 20, 0) +
       IF(C20&lt;&gt;"", 40, 0) +
       IF(G20="Standard sweatpants baggy", 195, IF(G20="Exclusive sweatpants", 245, 0)) +
       IF(E13="Ja", 95, 0),
       ""
   )
)</f>
        <v/>
      </c>
      <c r="L20" s="22" t="s">
        <v>44</v>
      </c>
      <c r="M20" s="22"/>
      <c r="CH20" s="11" t="s">
        <v>6</v>
      </c>
      <c r="CI20" s="11" t="s">
        <v>20</v>
      </c>
    </row>
    <row r="21" spans="2:87" ht="23">
      <c r="B21" s="16">
        <v>7</v>
      </c>
      <c r="C21" s="6"/>
      <c r="D21" s="9"/>
      <c r="E21" s="7"/>
      <c r="F21" s="4"/>
      <c r="G21" s="8"/>
      <c r="H21" s="7"/>
      <c r="I21" s="4"/>
      <c r="J21" s="14" t="str">
        <f>IF(AND(ISBLANK(D21), ISBLANK(G21)), "",
   IFERROR(
       IF(ISBLANK(D21), 0, VLOOKUP(D21, Tabel84[], 2, FALSE)) +
       IF($E$7="Hvid på mørke trøjer, sort på lyse trøjer", 20, 0) +
       IF($E$8="A3", 40, 0) +
       IF($E$9="Ja", 20, 0) +
       IF(C21&lt;&gt;"", 40, 0) +
       IF(G21="Standard sweatpants baggy", 195, IF(G21="Exclusive sweatpants", 245, 0)) +
       IF(E14="Ja", 95, 0),
       ""
   )
)</f>
        <v/>
      </c>
      <c r="L21" s="22" t="s">
        <v>21</v>
      </c>
      <c r="M21" s="22"/>
      <c r="CH21" s="11" t="s">
        <v>7</v>
      </c>
      <c r="CI21" s="11">
        <v>0</v>
      </c>
    </row>
    <row r="22" spans="2:87" ht="23">
      <c r="B22" s="16">
        <v>8</v>
      </c>
      <c r="C22" s="6"/>
      <c r="D22" s="9"/>
      <c r="E22" s="7"/>
      <c r="F22" s="4"/>
      <c r="G22" s="8"/>
      <c r="H22" s="7"/>
      <c r="I22" s="4"/>
      <c r="J22" s="14" t="str">
        <f>IF(AND(ISBLANK(D22), ISBLANK(G22)), "",
   IFERROR(
       IF(ISBLANK(D22), 0, VLOOKUP(D22, Tabel84[], 2, FALSE)) +
       IF($E$7="Hvid på mørke trøjer, sort på lyse trøjer", 20, 0) +
       IF($E$8="A3", 40, 0) +
       IF($E$9="Ja", 20, 0) +
       IF(C22&lt;&gt;"", 40, 0) +
       IF(G22="Standard sweatpants baggy", 195, IF(G22="Exclusive sweatpants", 245, 0)) +
       IF(E15="Ja", 95, 0),
       ""
   )
)</f>
        <v/>
      </c>
      <c r="L22" s="22" t="s">
        <v>22</v>
      </c>
      <c r="M22" s="22"/>
      <c r="CH22" s="11" t="s">
        <v>8</v>
      </c>
      <c r="CI22" s="11">
        <v>0</v>
      </c>
    </row>
    <row r="23" spans="2:87" ht="23">
      <c r="B23" s="16">
        <v>9</v>
      </c>
      <c r="C23" s="6"/>
      <c r="D23" s="9"/>
      <c r="E23" s="7"/>
      <c r="F23" s="4"/>
      <c r="G23" s="8"/>
      <c r="H23" s="7"/>
      <c r="I23" s="4"/>
      <c r="J23" s="14" t="str">
        <f>IF(AND(ISBLANK(D23), ISBLANK(G23)), "",
   IFERROR(
       IF(ISBLANK(D23), 0, VLOOKUP(D23, Tabel84[], 2, FALSE)) +
       IF($E$7="Hvid på mørke trøjer, sort på lyse trøjer", 20, 0) +
       IF($E$8="A3", 40, 0) +
       IF($E$9="Ja", 20, 0) +
       IF(C23&lt;&gt;"", 40, 0) +
       IF(G23="Standard sweatpants baggy", 195, IF(G23="Exclusive sweatpants", 245, 0)) +
       IF(E16="Ja", 95, 0),
       ""
   )
)</f>
        <v/>
      </c>
      <c r="CH23" s="11" t="s">
        <v>9</v>
      </c>
      <c r="CI23" s="11">
        <v>20</v>
      </c>
    </row>
    <row r="24" spans="2:87" ht="23">
      <c r="B24" s="16">
        <v>10</v>
      </c>
      <c r="C24" s="6"/>
      <c r="D24" s="9"/>
      <c r="E24" s="7"/>
      <c r="F24" s="4"/>
      <c r="G24" s="8"/>
      <c r="H24" s="7"/>
      <c r="I24" s="4"/>
      <c r="J24" s="14" t="str">
        <f>IF(AND(ISBLANK(D24), ISBLANK(G24)), "",
   IFERROR(
       IF(ISBLANK(D24), 0, VLOOKUP(D24, Tabel84[], 2, FALSE)) +
       IF($E$7="Hvid på mørke trøjer, sort på lyse trøjer", 20, 0) +
       IF($E$8="A3", 40, 0) +
       IF($E$9="Ja", 20, 0) +
       IF(C24&lt;&gt;"", 40, 0) +
       IF(G24="Standard sweatpants baggy", 195, IF(G24="Exclusive sweatpants", 245, 0)) +
       IF(E17="Ja", 95, 0),
       ""
   )
)</f>
        <v/>
      </c>
      <c r="CH24" s="11"/>
      <c r="CI24" s="11"/>
    </row>
    <row r="25" spans="2:87" ht="23">
      <c r="B25" s="16">
        <v>11</v>
      </c>
      <c r="C25" s="6"/>
      <c r="D25" s="9"/>
      <c r="E25" s="7"/>
      <c r="F25" s="4"/>
      <c r="G25" s="8"/>
      <c r="H25" s="7"/>
      <c r="I25" s="4"/>
      <c r="J25" s="14" t="str">
        <f>IF(AND(ISBLANK(D25), ISBLANK(G25)), "",
   IFERROR(
       IF(ISBLANK(D25), 0, VLOOKUP(D25, Tabel84[], 2, FALSE)) +
       IF($E$7="Hvid på mørke trøjer, sort på lyse trøjer", 20, 0) +
       IF($E$8="A3", 40, 0) +
       IF($E$9="Ja", 20, 0) +
       IF(C25&lt;&gt;"", 40, 0) +
       IF(G25="Standard sweatpants baggy", 195, IF(G25="Exclusive sweatpants", 245, 0)) +
       IF(E18="Ja", 95, 0),
       ""
   )
)</f>
        <v/>
      </c>
      <c r="CH25" s="11" t="s">
        <v>23</v>
      </c>
      <c r="CI25" s="11" t="s">
        <v>35</v>
      </c>
    </row>
    <row r="26" spans="2:87" ht="23">
      <c r="B26" s="16">
        <v>12</v>
      </c>
      <c r="C26" s="6"/>
      <c r="D26" s="9"/>
      <c r="E26" s="7"/>
      <c r="F26" s="4"/>
      <c r="G26" s="8"/>
      <c r="H26" s="7"/>
      <c r="I26" s="4"/>
      <c r="J26" s="14" t="str">
        <f>IF(AND(ISBLANK(D26), ISBLANK(G26)), "",
   IFERROR(
       IF(ISBLANK(D26), 0, VLOOKUP(D26, Tabel84[], 2, FALSE)) +
       IF($E$7="Hvid på mørke trøjer, sort på lyse trøjer", 20, 0) +
       IF($E$8="A3", 40, 0) +
       IF($E$9="Ja", 20, 0) +
       IF(C26&lt;&gt;"", 40, 0) +
       IF(G26="Standard sweatpants baggy", 195, IF(G26="Exclusive sweatpants", 245, 0)) +
       IF(E19="Ja", 95, 0),
       ""
   )
)</f>
        <v/>
      </c>
      <c r="CH26" s="11" t="s">
        <v>24</v>
      </c>
      <c r="CI26" s="11">
        <v>175</v>
      </c>
    </row>
    <row r="27" spans="2:87" ht="23">
      <c r="B27" s="16">
        <v>13</v>
      </c>
      <c r="C27" s="6"/>
      <c r="D27" s="9"/>
      <c r="E27" s="7"/>
      <c r="F27" s="4"/>
      <c r="G27" s="8"/>
      <c r="H27" s="7"/>
      <c r="I27" s="4"/>
      <c r="J27" s="14" t="str">
        <f>IF(AND(ISBLANK(D27), ISBLANK(G27)), "",
   IFERROR(
       IF(ISBLANK(D27), 0, VLOOKUP(D27, Tabel84[], 2, FALSE)) +
       IF($E$7="Hvid på mørke trøjer, sort på lyse trøjer", 20, 0) +
       IF($E$8="A3", 40, 0) +
       IF($E$9="Ja", 20, 0) +
       IF(C27&lt;&gt;"", 40, 0) +
       IF(G27="Standard sweatpants baggy", 195, IF(G27="Exclusive sweatpants", 245, 0)) +
       IF(E20="Ja", 95, 0),
       ""
   )
)</f>
        <v/>
      </c>
      <c r="CH27" s="11" t="s">
        <v>25</v>
      </c>
      <c r="CI27" s="11">
        <v>245</v>
      </c>
    </row>
    <row r="28" spans="2:87" ht="23">
      <c r="B28" s="16">
        <v>14</v>
      </c>
      <c r="C28" s="6"/>
      <c r="D28" s="9"/>
      <c r="E28" s="7"/>
      <c r="F28" s="4"/>
      <c r="G28" s="8"/>
      <c r="H28" s="7"/>
      <c r="I28" s="4"/>
      <c r="J28" s="14" t="str">
        <f>IF(AND(ISBLANK(D28), ISBLANK(G28)), "",
   IFERROR(
       IF(ISBLANK(D28), 0, VLOOKUP(D28, Tabel84[], 2, FALSE)) +
       IF($E$7="Hvid på mørke trøjer, sort på lyse trøjer", 20, 0) +
       IF($E$8="A3", 40, 0) +
       IF($E$9="Ja", 20, 0) +
       IF(C28&lt;&gt;"", 40, 0) +
       IF(G28="Standard sweatpants baggy", 195, IF(G28="Exclusive sweatpants", 245, 0)) +
       IF(E21="Ja", 95, 0),
       ""
   )
)</f>
        <v/>
      </c>
      <c r="CH28" s="11" t="s">
        <v>26</v>
      </c>
      <c r="CI28" s="11">
        <v>275</v>
      </c>
    </row>
    <row r="29" spans="2:87" ht="23">
      <c r="B29" s="16">
        <v>15</v>
      </c>
      <c r="C29" s="6"/>
      <c r="D29" s="9"/>
      <c r="E29" s="7"/>
      <c r="F29" s="4"/>
      <c r="G29" s="8"/>
      <c r="H29" s="7"/>
      <c r="I29" s="4"/>
      <c r="J29" s="14" t="str">
        <f>IF(AND(ISBLANK(D29), ISBLANK(G29)), "",
   IFERROR(
       IF(ISBLANK(D29), 0, VLOOKUP(D29, Tabel84[], 2, FALSE)) +
       IF($E$7="Hvid på mørke trøjer, sort på lyse trøjer", 20, 0) +
       IF($E$8="A3", 40, 0) +
       IF($E$9="Ja", 20, 0) +
       IF(C29&lt;&gt;"", 40, 0) +
       IF(G29="Standard sweatpants baggy", 195, IF(G29="Exclusive sweatpants", 245, 0)) +
       IF(E22="Ja", 95, 0),
       ""
   )
)</f>
        <v/>
      </c>
      <c r="CH29" s="11" t="s">
        <v>27</v>
      </c>
      <c r="CI29" s="11">
        <v>245</v>
      </c>
    </row>
    <row r="30" spans="2:87" ht="23">
      <c r="B30" s="16">
        <v>16</v>
      </c>
      <c r="C30" s="6"/>
      <c r="D30" s="9"/>
      <c r="E30" s="7"/>
      <c r="F30" s="4"/>
      <c r="G30" s="8"/>
      <c r="H30" s="7"/>
      <c r="I30" s="4"/>
      <c r="J30" s="14" t="str">
        <f>IF(AND(ISBLANK(D30), ISBLANK(G30)), "",
   IFERROR(
       IF(ISBLANK(D30), 0, VLOOKUP(D30, Tabel84[], 2, FALSE)) +
       IF($E$7="Hvid på mørke trøjer, sort på lyse trøjer", 20, 0) +
       IF($E$8="A3", 40, 0) +
       IF($E$9="Ja", 20, 0) +
       IF(C30&lt;&gt;"", 40, 0) +
       IF(G30="Standard sweatpants baggy", 195, IF(G30="Exclusive sweatpants", 245, 0)) +
       IF(E23="Ja", 95, 0),
       ""
   )
)</f>
        <v/>
      </c>
      <c r="CH30" s="11" t="s">
        <v>28</v>
      </c>
      <c r="CI30" s="11">
        <v>295</v>
      </c>
    </row>
    <row r="31" spans="2:87" ht="23">
      <c r="B31" s="16">
        <v>17</v>
      </c>
      <c r="C31" s="6"/>
      <c r="D31" s="9"/>
      <c r="E31" s="7"/>
      <c r="F31" s="4"/>
      <c r="G31" s="8"/>
      <c r="H31" s="7"/>
      <c r="I31" s="4"/>
      <c r="J31" s="14" t="str">
        <f>IF(AND(ISBLANK(D31), ISBLANK(G31)), "",
   IFERROR(
       IF(ISBLANK(D31), 0, VLOOKUP(D31, Tabel84[], 2, FALSE)) +
       IF($E$7="Hvid på mørke trøjer, sort på lyse trøjer", 20, 0) +
       IF($E$8="A3", 40, 0) +
       IF($E$9="Ja", 20, 0) +
       IF(C31&lt;&gt;"", 40, 0) +
       IF(G31="Standard sweatpants baggy", 195, IF(G31="Exclusive sweatpants", 245, 0)) +
       IF(E24="Ja", 95, 0),
       ""
   )
)</f>
        <v/>
      </c>
      <c r="CH31" s="11" t="s">
        <v>29</v>
      </c>
      <c r="CI31" s="11">
        <v>325</v>
      </c>
    </row>
    <row r="32" spans="2:87" ht="23">
      <c r="B32" s="16">
        <v>18</v>
      </c>
      <c r="C32" s="6"/>
      <c r="D32" s="9"/>
      <c r="E32" s="7"/>
      <c r="F32" s="4"/>
      <c r="G32" s="8"/>
      <c r="H32" s="7"/>
      <c r="I32" s="4"/>
      <c r="J32" s="14" t="str">
        <f>IF(AND(ISBLANK(D32), ISBLANK(G32)), "",
   IFERROR(
       IF(ISBLANK(D32), 0, VLOOKUP(D32, Tabel84[], 2, FALSE)) +
       IF($E$7="Hvid på mørke trøjer, sort på lyse trøjer", 20, 0) +
       IF($E$8="A3", 40, 0) +
       IF($E$9="Ja", 20, 0) +
       IF(C32&lt;&gt;"", 40, 0) +
       IF(G32="Standard sweatpants baggy", 195, IF(G32="Exclusive sweatpants", 245, 0)) +
       IF(E25="Ja", 95, 0),
       ""
   )
)</f>
        <v/>
      </c>
      <c r="CH32" s="11" t="s">
        <v>30</v>
      </c>
      <c r="CI32" s="11">
        <v>175</v>
      </c>
    </row>
    <row r="33" spans="2:87" ht="23">
      <c r="B33" s="16">
        <v>19</v>
      </c>
      <c r="C33" s="6"/>
      <c r="D33" s="9"/>
      <c r="E33" s="7"/>
      <c r="F33" s="4"/>
      <c r="G33" s="8"/>
      <c r="H33" s="7"/>
      <c r="I33" s="4"/>
      <c r="J33" s="14" t="str">
        <f>IF(AND(ISBLANK(D33), ISBLANK(G33)), "",
   IFERROR(
       IF(ISBLANK(D33), 0, VLOOKUP(D33, Tabel84[], 2, FALSE)) +
       IF($E$7="Hvid på mørke trøjer, sort på lyse trøjer", 20, 0) +
       IF($E$8="A3", 40, 0) +
       IF($E$9="Ja", 20, 0) +
       IF(C33&lt;&gt;"", 40, 0) +
       IF(G33="Standard sweatpants baggy", 195, IF(G33="Exclusive sweatpants", 245, 0)) +
       IF(E26="Ja", 95, 0),
       ""
   )
)</f>
        <v/>
      </c>
      <c r="CH33" s="11" t="s">
        <v>31</v>
      </c>
      <c r="CI33" s="11">
        <v>320</v>
      </c>
    </row>
    <row r="34" spans="2:87" ht="23">
      <c r="B34" s="16">
        <v>20</v>
      </c>
      <c r="C34" s="6"/>
      <c r="D34" s="9"/>
      <c r="E34" s="7"/>
      <c r="F34" s="4"/>
      <c r="G34" s="8"/>
      <c r="H34" s="7"/>
      <c r="I34" s="4"/>
      <c r="J34" s="14" t="str">
        <f>IF(AND(ISBLANK(D34), ISBLANK(G34)), "",
   IFERROR(
       IF(ISBLANK(D34), 0, VLOOKUP(D34, Tabel84[], 2, FALSE)) +
       IF($E$7="Hvid på mørke trøjer, sort på lyse trøjer", 20, 0) +
       IF($E$8="A3", 40, 0) +
       IF($E$9="Ja", 20, 0) +
       IF(C34&lt;&gt;"", 40, 0) +
       IF(G34="Standard sweatpants baggy", 195, IF(G34="Exclusive sweatpants", 245, 0)) +
       IF(E27="Ja", 95, 0),
       ""
   )
)</f>
        <v/>
      </c>
      <c r="CH34" s="11" t="s">
        <v>32</v>
      </c>
      <c r="CI34" s="11">
        <v>345</v>
      </c>
    </row>
    <row r="35" spans="2:87" ht="23">
      <c r="B35" s="16">
        <v>21</v>
      </c>
      <c r="C35" s="6"/>
      <c r="D35" s="9"/>
      <c r="E35" s="7"/>
      <c r="F35" s="4"/>
      <c r="G35" s="8"/>
      <c r="H35" s="7"/>
      <c r="I35" s="4"/>
      <c r="J35" s="14" t="str">
        <f>IF(AND(ISBLANK(D35), ISBLANK(G35)), "",
   IFERROR(
       IF(ISBLANK(D35), 0, VLOOKUP(D35, Tabel84[], 2, FALSE)) +
       IF($E$7="Hvid på mørke trøjer, sort på lyse trøjer", 20, 0) +
       IF($E$8="A3", 40, 0) +
       IF($E$9="Ja", 20, 0) +
       IF(C35&lt;&gt;"", 40, 0) +
       IF(G35="Standard sweatpants baggy", 195, IF(G35="Exclusive sweatpants", 245, 0)) +
       IF(E28="Ja", 95, 0),
       ""
   )
)</f>
        <v/>
      </c>
      <c r="CH35" s="11" t="s">
        <v>33</v>
      </c>
      <c r="CI35" s="11">
        <v>375</v>
      </c>
    </row>
    <row r="36" spans="2:87" ht="23">
      <c r="B36" s="16">
        <v>22</v>
      </c>
      <c r="C36" s="6"/>
      <c r="D36" s="9"/>
      <c r="E36" s="7"/>
      <c r="F36" s="4"/>
      <c r="G36" s="8"/>
      <c r="H36" s="7"/>
      <c r="I36" s="4"/>
      <c r="J36" s="14" t="str">
        <f>IF(AND(ISBLANK(D36), ISBLANK(G36)), "",
   IFERROR(
       IF(ISBLANK(D36), 0, VLOOKUP(D36, Tabel84[], 2, FALSE)) +
       IF($E$7="Hvid på mørke trøjer, sort på lyse trøjer", 20, 0) +
       IF($E$8="A3", 40, 0) +
       IF($E$9="Ja", 20, 0) +
       IF(C36&lt;&gt;"", 40, 0) +
       IF(G36="Standard sweatpants baggy", 195, IF(G36="Exclusive sweatpants", 245, 0)) +
       IF(E29="Ja", 95, 0),
       ""
   )
)</f>
        <v/>
      </c>
    </row>
    <row r="37" spans="2:87" ht="23">
      <c r="B37" s="16">
        <v>23</v>
      </c>
      <c r="C37" s="6"/>
      <c r="D37" s="9"/>
      <c r="E37" s="7"/>
      <c r="F37" s="4"/>
      <c r="G37" s="8"/>
      <c r="H37" s="7"/>
      <c r="I37" s="4"/>
      <c r="J37" s="14" t="str">
        <f>IF(AND(ISBLANK(D37), ISBLANK(G37)), "",
   IFERROR(
       IF(ISBLANK(D37), 0, VLOOKUP(D37, Tabel84[], 2, FALSE)) +
       IF($E$7="Hvid på mørke trøjer, sort på lyse trøjer", 20, 0) +
       IF($E$8="A3", 40, 0) +
       IF($E$9="Ja", 20, 0) +
       IF(C37&lt;&gt;"", 40, 0) +
       IF(G37="Standard sweatpants baggy", 195, IF(G37="Exclusive sweatpants", 245, 0)) +
       IF(E30="Ja", 95, 0),
       ""
   )
)</f>
        <v/>
      </c>
      <c r="CH37" s="11" t="s">
        <v>48</v>
      </c>
      <c r="CI37" s="11" t="s">
        <v>35</v>
      </c>
    </row>
    <row r="38" spans="2:87" ht="23">
      <c r="B38" s="16">
        <v>24</v>
      </c>
      <c r="C38" s="6"/>
      <c r="D38" s="9"/>
      <c r="E38" s="7"/>
      <c r="F38" s="4"/>
      <c r="G38" s="8"/>
      <c r="H38" s="7"/>
      <c r="I38" s="4"/>
      <c r="J38" s="14" t="str">
        <f>IF(AND(ISBLANK(D38), ISBLANK(G38)), "",
   IFERROR(
       IF(ISBLANK(D38), 0, VLOOKUP(D38, Tabel84[], 2, FALSE)) +
       IF($E$7="Hvid på mørke trøjer, sort på lyse trøjer", 20, 0) +
       IF($E$8="A3", 40, 0) +
       IF($E$9="Ja", 20, 0) +
       IF(C38&lt;&gt;"", 40, 0) +
       IF(G38="Standard sweatpants baggy", 195, IF(G38="Exclusive sweatpants", 245, 0)) +
       IF(E31="Ja", 95, 0),
       ""
   )
)</f>
        <v/>
      </c>
      <c r="CH38" s="11" t="s">
        <v>24</v>
      </c>
      <c r="CI38" s="11">
        <v>0</v>
      </c>
    </row>
    <row r="39" spans="2:87" ht="23">
      <c r="B39" s="16">
        <v>25</v>
      </c>
      <c r="C39" s="6"/>
      <c r="D39" s="9"/>
      <c r="E39" s="7"/>
      <c r="F39" s="5"/>
      <c r="G39" s="8"/>
      <c r="H39" s="7"/>
      <c r="I39" s="4"/>
      <c r="J39" s="14" t="str">
        <f>IF(AND(ISBLANK(D39), ISBLANK(G39)), "",
   IFERROR(
       IF(ISBLANK(D39), 0, VLOOKUP(D39, Tabel84[], 2, FALSE)) +
       IF($E$7="Hvid på mørke trøjer, sort på lyse trøjer", 20, 0) +
       IF($E$8="A3", 40, 0) +
       IF($E$9="Ja", 20, 0) +
       IF(C39&lt;&gt;"", 40, 0) +
       IF(G39="Standard sweatpants baggy", 195, IF(G39="Exclusive sweatpants", 245, 0)) +
       IF(E32="Ja", 95, 0),
       ""
   )
)</f>
        <v/>
      </c>
      <c r="CH39" s="11" t="s">
        <v>25</v>
      </c>
      <c r="CI39" s="11">
        <v>0</v>
      </c>
    </row>
    <row r="40" spans="2:87" ht="23">
      <c r="B40" s="16">
        <v>26</v>
      </c>
      <c r="C40" s="6"/>
      <c r="D40" s="9"/>
      <c r="E40" s="7"/>
      <c r="F40" s="4"/>
      <c r="G40" s="8"/>
      <c r="H40" s="7"/>
      <c r="I40" s="4"/>
      <c r="J40" s="14" t="str">
        <f>IF(AND(ISBLANK(D40), ISBLANK(G40)), "",
   IFERROR(
       IF(ISBLANK(D40), 0, VLOOKUP(D40, Tabel84[], 2, FALSE)) +
       IF($E$7="Hvid på mørke trøjer, sort på lyse trøjer", 20, 0) +
       IF($E$8="A3", 40, 0) +
       IF($E$9="Ja", 20, 0) +
       IF(C40&lt;&gt;"", 40, 0) +
       IF(G40="Standard sweatpants baggy", 195, IF(G40="Exclusive sweatpants", 245, 0)) +
       IF(E33="Ja", 95, 0),
       ""
   )
)</f>
        <v/>
      </c>
      <c r="CH40" s="11" t="s">
        <v>26</v>
      </c>
      <c r="CI40" s="11">
        <v>0</v>
      </c>
    </row>
    <row r="41" spans="2:87" ht="23">
      <c r="B41" s="16">
        <v>27</v>
      </c>
      <c r="C41" s="6"/>
      <c r="D41" s="9"/>
      <c r="E41" s="7"/>
      <c r="F41" s="4"/>
      <c r="G41" s="8"/>
      <c r="H41" s="7"/>
      <c r="I41" s="4"/>
      <c r="J41" s="14" t="str">
        <f>IF(AND(ISBLANK(D41), ISBLANK(G41)), "",
   IFERROR(
       IF(ISBLANK(D41), 0, VLOOKUP(D41, Tabel84[], 2, FALSE)) +
       IF($E$7="Hvid på mørke trøjer, sort på lyse trøjer", 20, 0) +
       IF($E$8="A3", 40, 0) +
       IF($E$9="Ja", 20, 0) +
       IF(C41&lt;&gt;"", 40, 0) +
       IF(G41="Standard sweatpants baggy", 195, IF(G41="Exclusive sweatpants", 245, 0)) +
       IF(E34="Ja", 95, 0),
       ""
   )
)</f>
        <v/>
      </c>
      <c r="CH41" s="11" t="s">
        <v>27</v>
      </c>
      <c r="CI41" s="11">
        <v>0</v>
      </c>
    </row>
    <row r="42" spans="2:87" ht="23">
      <c r="B42" s="16">
        <v>28</v>
      </c>
      <c r="C42" s="6"/>
      <c r="D42" s="9"/>
      <c r="E42" s="7"/>
      <c r="F42" s="4"/>
      <c r="G42" s="8"/>
      <c r="H42" s="7"/>
      <c r="I42" s="4"/>
      <c r="J42" s="14" t="str">
        <f>IF(AND(ISBLANK(D42), ISBLANK(G42)), "",
   IFERROR(
       IF(ISBLANK(D42), 0, VLOOKUP(D42, Tabel84[], 2, FALSE)) +
       IF($E$7="Hvid på mørke trøjer, sort på lyse trøjer", 20, 0) +
       IF($E$8="A3", 40, 0) +
       IF($E$9="Ja", 20, 0) +
       IF(C42&lt;&gt;"", 40, 0) +
       IF(G42="Standard sweatpants baggy", 195, IF(G42="Exclusive sweatpants", 245, 0)) +
       IF(E35="Ja", 95, 0),
       ""
   )
)</f>
        <v/>
      </c>
      <c r="CH42" s="11" t="s">
        <v>28</v>
      </c>
      <c r="CI42" s="11">
        <v>0</v>
      </c>
    </row>
    <row r="43" spans="2:87" ht="23">
      <c r="B43" s="16">
        <v>29</v>
      </c>
      <c r="C43" s="6"/>
      <c r="D43" s="9"/>
      <c r="E43" s="7"/>
      <c r="F43" s="4"/>
      <c r="G43" s="8"/>
      <c r="H43" s="7"/>
      <c r="I43" s="4"/>
      <c r="J43" s="14" t="str">
        <f>IF(AND(ISBLANK(D43), ISBLANK(G43)), "",
   IFERROR(
       IF(ISBLANK(D43), 0, VLOOKUP(D43, Tabel84[], 2, FALSE)) +
       IF($E$7="Hvid på mørke trøjer, sort på lyse trøjer", 20, 0) +
       IF($E$8="A3", 40, 0) +
       IF($E$9="Ja", 20, 0) +
       IF(C43&lt;&gt;"", 40, 0) +
       IF(G43="Standard sweatpants baggy", 195, IF(G43="Exclusive sweatpants", 245, 0)) +
       IF(E36="Ja", 95, 0),
       ""
   )
)</f>
        <v/>
      </c>
      <c r="CH43" s="11" t="s">
        <v>29</v>
      </c>
      <c r="CI43" s="11">
        <v>0</v>
      </c>
    </row>
    <row r="44" spans="2:87" ht="23">
      <c r="B44" s="16">
        <v>30</v>
      </c>
      <c r="C44" s="6"/>
      <c r="D44" s="9"/>
      <c r="E44" s="7"/>
      <c r="F44" s="4"/>
      <c r="G44" s="8"/>
      <c r="H44" s="7"/>
      <c r="I44" s="4"/>
      <c r="J44" s="14" t="str">
        <f>IF(AND(ISBLANK(D44), ISBLANK(G44)), "",
   IFERROR(
       IF(ISBLANK(D44), 0, VLOOKUP(D44, Tabel84[], 2, FALSE)) +
       IF($E$7="Hvid på mørke trøjer, sort på lyse trøjer", 20, 0) +
       IF($E$8="A3", 40, 0) +
       IF($E$9="Ja", 20, 0) +
       IF(C44&lt;&gt;"", 40, 0) +
       IF(G44="Standard sweatpants baggy", 195, IF(G44="Exclusive sweatpants", 245, 0)) +
       IF(E37="Ja", 95, 0),
       ""
   )
)</f>
        <v/>
      </c>
      <c r="CH44" s="11" t="s">
        <v>30</v>
      </c>
      <c r="CI44" s="11">
        <v>0</v>
      </c>
    </row>
    <row r="45" spans="2:87" ht="23">
      <c r="B45" s="16">
        <v>31</v>
      </c>
      <c r="C45" s="6"/>
      <c r="D45" s="9"/>
      <c r="E45" s="7"/>
      <c r="F45" s="4"/>
      <c r="G45" s="8"/>
      <c r="H45" s="7"/>
      <c r="I45" s="4"/>
      <c r="J45" s="14" t="str">
        <f>IF(AND(ISBLANK(D45), ISBLANK(G45)), "",
   IFERROR(
       IF(ISBLANK(D45), 0, VLOOKUP(D45, Tabel84[], 2, FALSE)) +
       IF($E$7="Hvid på mørke trøjer, sort på lyse trøjer", 20, 0) +
       IF($E$8="A3", 40, 0) +
       IF($E$9="Ja", 20, 0) +
       IF(C45&lt;&gt;"", 40, 0) +
       IF(G45="Standard sweatpants baggy", 195, IF(G45="Exclusive sweatpants", 245, 0)) +
       IF(E38="Ja", 95, 0),
       ""
   )
)</f>
        <v/>
      </c>
      <c r="CH45" s="11" t="s">
        <v>31</v>
      </c>
      <c r="CI45" s="11">
        <v>0</v>
      </c>
    </row>
    <row r="46" spans="2:87" ht="23">
      <c r="B46" s="16">
        <v>32</v>
      </c>
      <c r="C46" s="6"/>
      <c r="D46" s="9"/>
      <c r="E46" s="7"/>
      <c r="F46" s="4"/>
      <c r="G46" s="8"/>
      <c r="H46" s="7"/>
      <c r="I46" s="4"/>
      <c r="J46" s="14" t="str">
        <f>IF(AND(ISBLANK(D46), ISBLANK(G46)), "",
   IFERROR(
       IF(ISBLANK(D46), 0, VLOOKUP(D46, Tabel84[], 2, FALSE)) +
       IF($E$7="Hvid på mørke trøjer, sort på lyse trøjer", 20, 0) +
       IF($E$8="A3", 40, 0) +
       IF($E$9="Ja", 20, 0) +
       IF(C46&lt;&gt;"", 40, 0) +
       IF(G46="Standard sweatpants baggy", 195, IF(G46="Exclusive sweatpants", 245, 0)) +
       IF(E39="Ja", 95, 0),
       ""
   )
)</f>
        <v/>
      </c>
      <c r="CH46" s="11" t="s">
        <v>32</v>
      </c>
      <c r="CI46" s="11">
        <v>0</v>
      </c>
    </row>
    <row r="47" spans="2:87" ht="23">
      <c r="B47" s="16">
        <v>33</v>
      </c>
      <c r="C47" s="6"/>
      <c r="D47" s="9"/>
      <c r="E47" s="7"/>
      <c r="F47" s="4"/>
      <c r="G47" s="8"/>
      <c r="H47" s="7"/>
      <c r="I47" s="4"/>
      <c r="J47" s="14" t="str">
        <f>IF(AND(ISBLANK(D47), ISBLANK(G47)), "",
   IFERROR(
       IF(ISBLANK(D47), 0, VLOOKUP(D47, Tabel84[], 2, FALSE)) +
       IF($E$7="Hvid på mørke trøjer, sort på lyse trøjer", 20, 0) +
       IF($E$8="A3", 40, 0) +
       IF($E$9="Ja", 20, 0) +
       IF(C47&lt;&gt;"", 40, 0) +
       IF(G47="Standard sweatpants baggy", 195, IF(G47="Exclusive sweatpants", 245, 0)) +
       IF(E40="Ja", 95, 0),
       ""
   )
)</f>
        <v/>
      </c>
      <c r="CH47" s="11" t="s">
        <v>33</v>
      </c>
      <c r="CI47" s="11">
        <v>0</v>
      </c>
    </row>
    <row r="48" spans="2:87" ht="23">
      <c r="B48" s="16">
        <v>34</v>
      </c>
      <c r="C48" s="6"/>
      <c r="D48" s="9"/>
      <c r="E48" s="7"/>
      <c r="F48" s="4"/>
      <c r="G48" s="8"/>
      <c r="H48" s="7"/>
      <c r="I48" s="4"/>
      <c r="J48" s="14" t="str">
        <f>IF(AND(ISBLANK(D48), ISBLANK(G48)), "",
   IFERROR(
       IF(ISBLANK(D48), 0, VLOOKUP(D48, Tabel84[], 2, FALSE)) +
       IF($E$7="Hvid på mørke trøjer, sort på lyse trøjer", 20, 0) +
       IF($E$8="A3", 40, 0) +
       IF($E$9="Ja", 20, 0) +
       IF(C48&lt;&gt;"", 40, 0) +
       IF(G48="Standard sweatpants baggy", 195, IF(G48="Exclusive sweatpants", 245, 0)) +
       IF(E41="Ja", 95, 0),
       ""
   )
)</f>
        <v/>
      </c>
    </row>
    <row r="49" spans="2:87" ht="23">
      <c r="B49" s="16">
        <v>35</v>
      </c>
      <c r="C49" s="6"/>
      <c r="D49" s="9"/>
      <c r="E49" s="7"/>
      <c r="F49" s="4"/>
      <c r="G49" s="8"/>
      <c r="H49" s="7"/>
      <c r="I49" s="4"/>
      <c r="J49" s="14" t="str">
        <f>IF(AND(ISBLANK(D49), ISBLANK(G49)), "",
   IFERROR(
       IF(ISBLANK(D49), 0, VLOOKUP(D49, Tabel84[], 2, FALSE)) +
       IF($E$7="Hvid på mørke trøjer, sort på lyse trøjer", 20, 0) +
       IF($E$8="A3", 40, 0) +
       IF($E$9="Ja", 20, 0) +
       IF(C49&lt;&gt;"", 40, 0) +
       IF(G49="Standard sweatpants baggy", 195, IF(G49="Exclusive sweatpants", 245, 0)) +
       IF(E42="Ja", 95, 0),
       ""
   )
)</f>
        <v/>
      </c>
      <c r="CH49" s="24" t="s">
        <v>49</v>
      </c>
      <c r="CI49" s="24" t="s">
        <v>35</v>
      </c>
    </row>
    <row r="50" spans="2:87" ht="23">
      <c r="B50" s="16">
        <v>36</v>
      </c>
      <c r="C50" s="6"/>
      <c r="D50" s="9"/>
      <c r="E50" s="7"/>
      <c r="F50" s="4"/>
      <c r="G50" s="8"/>
      <c r="H50" s="7"/>
      <c r="I50" s="4"/>
      <c r="J50" s="14" t="str">
        <f>IF(AND(ISBLANK(D50), ISBLANK(G50)), "",
   IFERROR(
       IF(ISBLANK(D50), 0, VLOOKUP(D50, Tabel84[], 2, FALSE)) +
       IF($E$7="Hvid på mørke trøjer, sort på lyse trøjer", 20, 0) +
       IF($E$8="A3", 40, 0) +
       IF($E$9="Ja", 20, 0) +
       IF(C50&lt;&gt;"", 40, 0) +
       IF(G50="Standard sweatpants baggy", 195, IF(G50="Exclusive sweatpants", 245, 0)) +
       IF(E43="Ja", 95, 0),
       ""
   )
)</f>
        <v/>
      </c>
      <c r="CH50" s="25" t="s">
        <v>50</v>
      </c>
      <c r="CI50" s="25">
        <v>195</v>
      </c>
    </row>
    <row r="51" spans="2:87" ht="23">
      <c r="B51" s="16">
        <v>37</v>
      </c>
      <c r="C51" s="6"/>
      <c r="D51" s="9"/>
      <c r="E51" s="7"/>
      <c r="F51" s="4"/>
      <c r="G51" s="8"/>
      <c r="H51" s="7"/>
      <c r="I51" s="4"/>
      <c r="J51" s="14" t="str">
        <f>IF(AND(ISBLANK(D51), ISBLANK(G51)), "",
   IFERROR(
       IF(ISBLANK(D51), 0, VLOOKUP(D51, Tabel84[], 2, FALSE)) +
       IF($E$7="Hvid på mørke trøjer, sort på lyse trøjer", 20, 0) +
       IF($E$8="A3", 40, 0) +
       IF($E$9="Ja", 20, 0) +
       IF(C51&lt;&gt;"", 40, 0) +
       IF(G51="Standard sweatpants baggy", 195, IF(G51="Exclusive sweatpants", 245, 0)) +
       IF(E44="Ja", 95, 0),
       ""
   )
)</f>
        <v/>
      </c>
      <c r="CH51" s="11" t="s">
        <v>34</v>
      </c>
      <c r="CI51" s="11">
        <v>245</v>
      </c>
    </row>
    <row r="52" spans="2:87" ht="23">
      <c r="B52" s="16">
        <v>38</v>
      </c>
      <c r="C52" s="6"/>
      <c r="D52" s="9"/>
      <c r="E52" s="7"/>
      <c r="F52" s="4"/>
      <c r="G52" s="8"/>
      <c r="H52" s="7"/>
      <c r="I52" s="4"/>
      <c r="J52" s="14" t="str">
        <f>IF(AND(ISBLANK(D52), ISBLANK(G52)), "",
   IFERROR(
       IF(ISBLANK(D52), 0, VLOOKUP(D52, Tabel84[], 2, FALSE)) +
       IF($E$7="Hvid på mørke trøjer, sort på lyse trøjer", 20, 0) +
       IF($E$8="A3", 40, 0) +
       IF($E$9="Ja", 20, 0) +
       IF(C52&lt;&gt;"", 40, 0) +
       IF(G52="Standard sweatpants baggy", 195, IF(G52="Exclusive sweatpants", 245, 0)) +
       IF(E45="Ja", 95, 0),
       ""
   )
)</f>
        <v/>
      </c>
    </row>
    <row r="53" spans="2:87" ht="23">
      <c r="B53" s="16">
        <v>39</v>
      </c>
      <c r="C53" s="6"/>
      <c r="D53" s="9"/>
      <c r="E53" s="7"/>
      <c r="F53" s="4"/>
      <c r="G53" s="8"/>
      <c r="H53" s="7"/>
      <c r="I53" s="4"/>
      <c r="J53" s="14" t="str">
        <f>IF(AND(ISBLANK(D53), ISBLANK(G53)), "",
   IFERROR(
       IF(ISBLANK(D53), 0, VLOOKUP(D53, Tabel84[], 2, FALSE)) +
       IF($E$7="Hvid på mørke trøjer, sort på lyse trøjer", 20, 0) +
       IF($E$8="A3", 40, 0) +
       IF($E$9="Ja", 20, 0) +
       IF(C53&lt;&gt;"", 40, 0) +
       IF(G53="Standard sweatpants baggy", 195, IF(G53="Exclusive sweatpants", 245, 0)) +
       IF(E46="Ja", 95, 0),
       ""
   )
)</f>
        <v/>
      </c>
      <c r="CH53" s="11" t="s">
        <v>55</v>
      </c>
      <c r="CI53" s="11" t="s">
        <v>20</v>
      </c>
    </row>
    <row r="54" spans="2:87" ht="23">
      <c r="B54" s="16">
        <v>40</v>
      </c>
      <c r="C54" s="6"/>
      <c r="D54" s="9"/>
      <c r="E54" s="7"/>
      <c r="F54" s="5"/>
      <c r="G54" s="8"/>
      <c r="H54" s="7"/>
      <c r="I54" s="5"/>
      <c r="J54" s="14" t="str">
        <f>IF(AND(ISBLANK(D54), ISBLANK(G54)), "",
   IFERROR(
       IF(ISBLANK(D54), 0, VLOOKUP(D54, Tabel84[], 2, FALSE)) +
       IF($E$7="Hvid på mørke trøjer, sort på lyse trøjer", 20, 0) +
       IF($E$8="A3", 40, 0) +
       IF($E$9="Ja", 20, 0) +
       IF(C54&lt;&gt;"", 40, 0) +
       IF(G54="Standard sweatpants baggy", 195, IF(G54="Exclusive sweatpants", 245, 0)) +
       IF(E47="Ja", 95, 0),
       ""
   )
)</f>
        <v/>
      </c>
      <c r="CH54" s="11" t="s">
        <v>4</v>
      </c>
      <c r="CI54" s="11">
        <v>95</v>
      </c>
    </row>
    <row r="55" spans="2:87" ht="23" thickBot="1">
      <c r="I55" s="10" t="s">
        <v>42</v>
      </c>
      <c r="J55" s="15">
        <f>SUM(J15:J54)</f>
        <v>0</v>
      </c>
      <c r="CH55" s="11" t="s">
        <v>5</v>
      </c>
      <c r="CI55" s="11">
        <v>0</v>
      </c>
    </row>
    <row r="56" spans="2:87" ht="17" thickTop="1"/>
  </sheetData>
  <sheetProtection algorithmName="SHA-512" hashValue="klNURK2onI2wN5/Z/HQ+y/5tbGmYGN63UR0kdqgRB4FrqgRXnmQOydHHxxGfD1USD4zIwX+l/Pe6FU6ERtnalA==" saltValue="NTqtX7jQEwlabfhzHwXyJg==" spinCount="100000" sheet="1" objects="1" scenarios="1"/>
  <mergeCells count="8">
    <mergeCell ref="K4:N4"/>
    <mergeCell ref="E8:I8"/>
    <mergeCell ref="E6:I6"/>
    <mergeCell ref="E7:I7"/>
    <mergeCell ref="E9:I9"/>
    <mergeCell ref="E5:I5"/>
    <mergeCell ref="E10:I10"/>
    <mergeCell ref="K5:M10"/>
  </mergeCells>
  <dataValidations count="14">
    <dataValidation type="textLength" operator="lessThanOrEqual" allowBlank="1" showInputMessage="1" showErrorMessage="1" errorTitle="For mange tegn" error="Navnetryk må ikke overstige 15 tegn" sqref="C16:C54" xr:uid="{ADD36A0E-194D-724B-9F85-4E0232E6D7BF}">
      <formula1>15</formula1>
    </dataValidation>
    <dataValidation type="list" allowBlank="1" showInputMessage="1" showErrorMessage="1" sqref="H16:H54" xr:uid="{2D8AADF5-A578-C443-B14C-EF1DA1795FAE}">
      <formula1>"--, S, M, L, XL, 2XL"</formula1>
    </dataValidation>
    <dataValidation type="list" allowBlank="1" showInputMessage="1" showErrorMessage="1" errorTitle="Ugyldig farve" error="Buksen findes kun i de 3 angivne farver." promptTitle="Vælg buksefarve" prompt="Buksen findes kun i de 3 farver" sqref="I15" xr:uid="{27851C0D-2990-8E45-8D76-357E29EDE15A}">
      <formula1>"Grå, Sort, Navy"</formula1>
    </dataValidation>
    <dataValidation type="list" allowBlank="1" showInputMessage="1" showErrorMessage="1" errorTitle="Ugyldig størrelse" error="Buksen findes kun i de angivne størrelser." promptTitle="Vælg buksestørrelse" prompt="Tryk på pilen" sqref="H15" xr:uid="{6056D8AD-983B-E94C-992C-C4A38B6EE1DE}">
      <formula1>"--, S, M, L, XL, 2XL"</formula1>
    </dataValidation>
    <dataValidation type="list" allowBlank="1" showInputMessage="1" showErrorMessage="1" promptTitle="Vælg fra menuen" prompt="Tryk på pilen til højre" sqref="E6" xr:uid="{589816F4-F42C-B840-919A-3D99F18C83C6}">
      <formula1>"--, Ja, Nej"</formula1>
    </dataValidation>
    <dataValidation type="list" allowBlank="1" showInputMessage="1" showErrorMessage="1" promptTitle="Vælg fra menuen" prompt="Trky på pilen til højre" sqref="E9:I9" xr:uid="{714DDBD3-C59A-644C-945E-FBCB67986FBF}">
      <formula1>"--, Ja, Nej"</formula1>
    </dataValidation>
    <dataValidation type="textLength" operator="lessThanOrEqual" allowBlank="1" showInputMessage="1" showErrorMessage="1" errorTitle="For mange tegn" error="Navnetryk må ikke overstige 15 tegn" promptTitle="Det navn der kommer på trøjen." prompt="Præcis som det skrives - maks. 15 tegn!" sqref="C15" xr:uid="{4F20AC71-3BAC-1345-9E42-93B5259E98DB}">
      <formula1>15</formula1>
    </dataValidation>
    <dataValidation type="list" allowBlank="1" showInputMessage="1" showErrorMessage="1" promptTitle="Vælg buksetype" prompt="Tryk på pilen til højre" sqref="G15" xr:uid="{823AEFC8-F85C-844A-841C-E8291B0FA1EA}">
      <formula1>$CH$50:$CH$51</formula1>
    </dataValidation>
    <dataValidation type="list" allowBlank="1" showInputMessage="1" showErrorMessage="1" sqref="G16:G54" xr:uid="{D17E5DD4-2B22-5848-800C-2DA532446952}">
      <formula1>$CH$50:$CH$51</formula1>
    </dataValidation>
    <dataValidation type="list" operator="lessThanOrEqual" allowBlank="1" showInputMessage="1" showErrorMessage="1" errorTitle="For mange tegn" error="Navnetryk må ikke overstige 15 tegn" promptTitle="Vælg trøjemodel" prompt="Tryk på pilen eller begynd med at skrive" sqref="D15" xr:uid="{14DD5AE1-ED95-CF45-8291-FD56525215F8}">
      <formula1>$CH$26:$CH$35</formula1>
    </dataValidation>
    <dataValidation type="list" operator="lessThanOrEqual" allowBlank="1" showInputMessage="1" showErrorMessage="1" errorTitle="For mange tegn" error="Navnetryk må ikke overstige 15 tegn" sqref="D16:D54" xr:uid="{AFB5815B-AFDF-724F-935E-A609CBD60074}">
      <formula1>$CH$26:$CH$35</formula1>
    </dataValidation>
    <dataValidation type="list" allowBlank="1" showInputMessage="1" showErrorMessage="1" sqref="E10:I10" xr:uid="{F1EAC399-9FA4-9940-AA85-78956764F8ED}">
      <formula1>"--, Ja, Nej"</formula1>
    </dataValidation>
    <dataValidation type="list" allowBlank="1" showInputMessage="1" showErrorMessage="1" promptTitle="Vælg fra menuen" prompt="Trky på pilen til højre" sqref="E8:I8" xr:uid="{D61F3783-118C-554E-B906-89BB46E2D74C}">
      <formula1>"--, A3, A4"</formula1>
    </dataValidation>
    <dataValidation type="list" allowBlank="1" showInputMessage="1" showErrorMessage="1" promptTitle="Vælg fra menuen" prompt="Tryk på pilen til højre" sqref="E7:I7" xr:uid="{5DA23AE3-9E98-B14A-BE32-DF1EAFE8F881}">
      <mc:AlternateContent xmlns:x12ac="http://schemas.microsoft.com/office/spreadsheetml/2011/1/ac" xmlns:mc="http://schemas.openxmlformats.org/markup-compatibility/2006">
        <mc:Choice Requires="x12ac">
          <x12ac:list>--, Hvid, Sort," Hvid på mørke trøjer, sort på lyse trøjer"</x12ac:list>
        </mc:Choice>
        <mc:Fallback>
          <formula1>"--, Hvid, Sort, Hvid på mørke trøjer, sort på lyse trøjer"</formula1>
        </mc:Fallback>
      </mc:AlternateContent>
    </dataValidation>
  </dataValidations>
  <pageMargins left="0.25" right="0.25" top="0.75" bottom="0.75" header="0.3" footer="0.3"/>
  <pageSetup paperSize="8" scale="88" orientation="portrait" horizontalDpi="0" verticalDpi="0"/>
  <ignoredErrors>
    <ignoredError sqref="J15:J16 J17:J54" calculatedColumn="1"/>
  </ignoredErrors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Bestillingsark</vt:lpstr>
      <vt:lpstr>Bestillingsark!Udskriftsområde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Nateqi</dc:creator>
  <cp:lastModifiedBy>Mohammed Nateqi</cp:lastModifiedBy>
  <dcterms:created xsi:type="dcterms:W3CDTF">2024-08-24T13:36:06Z</dcterms:created>
  <dcterms:modified xsi:type="dcterms:W3CDTF">2024-09-12T19:39:12Z</dcterms:modified>
</cp:coreProperties>
</file>